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7370" windowHeight="7620" activeTab="3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ики" sheetId="4" r:id="rId4"/>
  </sheets>
  <calcPr calcId="145621"/>
</workbook>
</file>

<file path=xl/calcChain.xml><?xml version="1.0" encoding="utf-8"?>
<calcChain xmlns="http://schemas.openxmlformats.org/spreadsheetml/2006/main">
  <c r="B4" i="4" l="1"/>
  <c r="C4" i="3"/>
  <c r="A4" i="2"/>
  <c r="E13" i="3" l="1"/>
  <c r="E14" i="3"/>
  <c r="E63" i="3"/>
  <c r="E68" i="3"/>
  <c r="E65" i="3"/>
  <c r="E59" i="3"/>
  <c r="E53" i="3"/>
  <c r="E51" i="3"/>
  <c r="E49" i="3"/>
  <c r="E37" i="3"/>
  <c r="E26" i="3"/>
  <c r="E25" i="3" s="1"/>
  <c r="E15" i="2"/>
  <c r="E59" i="2"/>
  <c r="E56" i="2"/>
  <c r="E16" i="2"/>
  <c r="E51" i="2"/>
  <c r="E45" i="2"/>
  <c r="E48" i="3" l="1"/>
  <c r="E33" i="2"/>
  <c r="E32" i="2" s="1"/>
  <c r="E31" i="2" s="1"/>
  <c r="E24" i="2"/>
  <c r="E23" i="2" s="1"/>
  <c r="C12" i="1" l="1"/>
  <c r="C11" i="1" s="1"/>
  <c r="C16" i="4"/>
  <c r="C15" i="4" s="1"/>
  <c r="C14" i="4" s="1"/>
  <c r="C13" i="4" s="1"/>
  <c r="C28" i="1" l="1"/>
  <c r="E49" i="2" l="1"/>
  <c r="E43" i="2"/>
  <c r="E41" i="2"/>
  <c r="E37" i="2"/>
  <c r="E36" i="2" s="1"/>
  <c r="E29" i="2"/>
  <c r="E27" i="2"/>
  <c r="E19" i="2"/>
  <c r="E17" i="2"/>
  <c r="E48" i="2" l="1"/>
  <c r="E47" i="2"/>
  <c r="E40" i="2"/>
  <c r="E26" i="2"/>
  <c r="E30" i="3"/>
  <c r="E32" i="3"/>
  <c r="C33" i="1"/>
  <c r="C32" i="1" s="1"/>
  <c r="C30" i="1"/>
  <c r="C14" i="1"/>
  <c r="C13" i="1" s="1"/>
  <c r="E57" i="3"/>
  <c r="E43" i="3"/>
  <c r="E42" i="3" s="1"/>
  <c r="E41" i="3" s="1"/>
  <c r="E40" i="3" s="1"/>
  <c r="E36" i="3"/>
  <c r="E35" i="3" s="1"/>
  <c r="E34" i="3" s="1"/>
  <c r="E21" i="3"/>
  <c r="E20" i="3" s="1"/>
  <c r="E19" i="3" s="1"/>
  <c r="E17" i="3"/>
  <c r="E16" i="3" s="1"/>
  <c r="E15" i="3" s="1"/>
  <c r="C25" i="1"/>
  <c r="C22" i="1"/>
  <c r="C20" i="1" s="1"/>
  <c r="C18" i="1"/>
  <c r="C17" i="1" s="1"/>
  <c r="E29" i="3" l="1"/>
  <c r="E56" i="3"/>
  <c r="E55" i="3" s="1"/>
  <c r="E47" i="3"/>
  <c r="E46" i="3" s="1"/>
  <c r="E28" i="3" l="1"/>
  <c r="E14" i="2"/>
</calcChain>
</file>

<file path=xl/sharedStrings.xml><?xml version="1.0" encoding="utf-8"?>
<sst xmlns="http://schemas.openxmlformats.org/spreadsheetml/2006/main" count="317" uniqueCount="165">
  <si>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</si>
  <si>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</si>
  <si>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</si>
  <si>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</si>
  <si>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</si>
  <si>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</si>
  <si>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</si>
  <si>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</si>
  <si>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</si>
  <si>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</si>
  <si>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</si>
  <si>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</si>
  <si>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</si>
  <si>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</si>
  <si>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</si>
  <si>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</si>
  <si>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</si>
  <si>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</si>
  <si>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</si>
  <si>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</si>
  <si>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</si>
  <si>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</si>
  <si>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</si>
  <si>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</si>
  <si>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</si>
  <si>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</si>
  <si>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</si>
  <si>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</si>
  <si>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</si>
  <si>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</si>
  <si>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</si>
  <si>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</si>
  <si>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</si>
  <si>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</si>
  <si>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</si>
  <si>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</si>
  <si>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</si>
  <si>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</si>
  <si>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</si>
  <si>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</si>
  <si>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</si>
  <si>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</si>
  <si>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</si>
  <si>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</si>
  <si>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</si>
  <si>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</si>
  <si>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</si>
  <si>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</si>
  <si>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</si>
  <si>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</si>
  <si>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</si>
  <si>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</si>
  <si>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</si>
  <si>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</si>
  <si>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</si>
  <si>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</si>
  <si>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</si>
  <si>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</si>
  <si>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</si>
  <si>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</si>
  <si>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</si>
  <si>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</si>
  <si>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</si>
  <si>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</si>
  <si>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</si>
  <si>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</si>
  <si>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</si>
  <si>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</si>
  <si>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</si>
  <si>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</si>
  <si>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</si>
  <si>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</si>
  <si>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</si>
  <si>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</si>
  <si>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</si>
  <si>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</si>
  <si>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</si>
  <si>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</si>
  <si>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</si>
  <si>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</si>
  <si>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</si>
  <si>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</si>
  <si>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</si>
  <si>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</si>
  <si>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Приложение 2</t>
  </si>
  <si>
    <t>Приложение 3</t>
  </si>
  <si>
    <t>2</t>
  </si>
  <si>
    <t>0113</t>
  </si>
  <si>
    <t>Другие общегосударственные вопросы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</si>
  <si>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</si>
  <si>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</si>
  <si>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2 00 00000 00 0000 000</t>
  </si>
  <si>
    <t>2 02 15002 10 0000 151</t>
  </si>
  <si>
    <t>Прочие выплаты</t>
  </si>
  <si>
    <t>Содержание и обслуживание муниципальной казны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</si>
  <si>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</si>
  <si>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к решению Совета сельского поселения Усень-Ивановский сельсовет</t>
  </si>
  <si>
    <t xml:space="preserve">сельского поселения  Усень-Ивановский сельсовет муниципального района 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</si>
  <si>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</si>
  <si>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</si>
  <si>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</si>
  <si>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</si>
  <si>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1 17 00000 00 0000 000</t>
  </si>
  <si>
    <t>ПРОЧИЕ НЕНАЛОГОВЫЕ ДОХОДЫ</t>
  </si>
  <si>
    <t>Прочие неналоговые доходы бюджетов сельских поселений</t>
  </si>
  <si>
    <t>1 17 05050 10 0000 180</t>
  </si>
  <si>
    <t xml:space="preserve">к решению Совета сельского поселения Усень-Ивановский сельсовет </t>
  </si>
  <si>
    <t>Администрация сельского поселения Усень-Ивановский сельсовет 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</si>
  <si>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Усень-Ивановский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</si>
  <si>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Усень-Ивановский сельсовет </t>
  </si>
  <si>
    <t xml:space="preserve">Муниципальная программа «Развитие автомобильных дорог в муниципальном районе Белебеевский район Республики Башкортостан </t>
  </si>
  <si>
    <t>Прочие субсидии бюджетам сельских поселений</t>
  </si>
  <si>
    <t>Муниципальная программа  «Совершенствование деятельности Администрации сельского поселения Усень-Ивановский сельсовет муниципального района Белебеевский район РБ"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</si>
  <si>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2017-2021г"</t>
  </si>
  <si>
    <t>Муниципальная программа «Совершенствование деятельности Администрации сельского поселения  Усень-Ивановский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</si>
  <si>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Усень-Ивановский сельсовет муниципального района Белебеевский район Республики Башкортостан на 2017-2021    годы"</t>
  </si>
  <si>
    <t xml:space="preserve">Муниципальная программа «Развитие автомобильных дорог в муниципальном районе Белебеевский район Республики Башкортостан" </t>
  </si>
  <si>
    <t>Белебеевский район Республики Башкортостан за 2019 год»</t>
  </si>
  <si>
    <t>Доходы бюджета сельского поселения Усень-Ивановский сельсовет муниципального района Белебеевский район Республики Башкортостан за  2019 год по кодам классификации  доходов бюджета</t>
  </si>
  <si>
    <t xml:space="preserve">Ведомственная структура расходов бюджета сельского поселения Усень-Ивановский сельсовет  муниципального района Белебеевский район Республики Башкортостан  за 2019 год  </t>
  </si>
  <si>
    <t>муниципального района Белебеевский район Республики Башкортостан за 2019 год"</t>
  </si>
  <si>
    <t xml:space="preserve">Распределение бюджетных ассигнований сельского поселения Усень-Ивановский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2019 год  </t>
  </si>
  <si>
    <t>Приложение 4</t>
  </si>
  <si>
    <t xml:space="preserve">"Об утверждении отчета об исполнении бюджета сельского поселения 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</si>
  <si>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</si>
  <si>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</si>
  <si>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</si>
  <si>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</si>
  <si>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</si>
  <si>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</si>
  <si>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</si>
  <si>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</si>
  <si>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</si>
  <si>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</si>
  <si>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</si>
  <si>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</si>
  <si>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к решению Совета сельского поселения  Усень-Ивановский сельсовет </t>
  </si>
  <si>
    <t xml:space="preserve"> Усень-Ивановский сельсовет муниципального района </t>
  </si>
  <si>
    <t>Администрация сельского поселения  Усень-Ивановский сельсовет муниципального  района Белебеевский район Республики Башкортостан</t>
  </si>
  <si>
    <t xml:space="preserve"> Белебеевский район Республики Башкортостан за 2019 год"</t>
  </si>
  <si>
    <t>Источники финансирования дефицита бюджета сельского поселения  Усень-Ивановский сельсовет муниципального района Белебеевский район Республики Башкортостан  за 2019 год  по кодам классификации источников финансирования  дефицита бюджета</t>
  </si>
  <si>
    <t>2 02 49999 10 7216 150</t>
  </si>
  <si>
    <t>2 02 40014 10 0000 150</t>
  </si>
  <si>
    <t>2 02 35118 10 0000 150</t>
  </si>
  <si>
    <t>2 02 29999 10 7247 150</t>
  </si>
  <si>
    <t>2 02 49999 10 7404 150</t>
  </si>
  <si>
    <t>Непрограммные расходы</t>
  </si>
  <si>
    <t>Обеспечение проведение выборов</t>
  </si>
  <si>
    <t xml:space="preserve">Материально-техническое и финансовое обеспечение деятельности органов местного самоуправления </t>
  </si>
  <si>
    <t>9900000000</t>
  </si>
  <si>
    <t>9900051180</t>
  </si>
  <si>
    <t>210000S2160</t>
  </si>
  <si>
    <t>Муниципальная программа"Экология и природные ресурсы  муниципального района Белебеевский район Республики Башкортостан"</t>
  </si>
  <si>
    <t>0100000000</t>
  </si>
  <si>
    <t>Организация по сбору, утилизации и переработке отходов</t>
  </si>
  <si>
    <t>0100041200</t>
  </si>
  <si>
    <t>Муниципальная программа «Модернизация и реформирование жилищно-коммунального хозяйства в сельском поселении Баженовский сельсовет муниципального района Белебеевский район Республики Башкортостан</t>
  </si>
  <si>
    <t>2000000000</t>
  </si>
  <si>
    <t xml:space="preserve"> Участие  в организации деятельности  по сбору, утилизации и переработке отходов</t>
  </si>
  <si>
    <t>2000074040</t>
  </si>
  <si>
    <t>200</t>
  </si>
  <si>
    <t>0107</t>
  </si>
  <si>
    <t>Другие вопросы в области охраны окружающей среды</t>
  </si>
  <si>
    <t>0605</t>
  </si>
  <si>
    <t>от "30" апреля 2020 года №71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</si>
</sst>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right"/>
    </xf>
    <xf numFmtId="0" fontId="1" fillId="0" borderId="1" xfId="3" quotePrefix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164" fontId="7" fillId="0" borderId="0" xfId="1" applyNumberFormat="1" applyFont="1" applyFill="1" applyBorder="1" applyAlignment="1">
      <alignment wrapText="1"/>
    </xf>
    <xf numFmtId="4" fontId="10" fillId="0" borderId="1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0" borderId="0" xfId="1" applyFont="1" applyAlignment="1">
      <alignment horizontal="right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vertical="top" wrapText="1"/>
    </xf>
    <xf numFmtId="0" fontId="15" fillId="0" borderId="0" xfId="0" applyFont="1"/>
    <xf numFmtId="0" fontId="14" fillId="0" borderId="1" xfId="0" applyFont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1" fillId="0" borderId="1" xfId="3" applyNumberFormat="1" applyFont="1" applyBorder="1" applyAlignment="1">
      <alignment horizontal="right" vertical="center" shrinkToFit="1"/>
    </xf>
    <xf numFmtId="0" fontId="16" fillId="0" borderId="0" xfId="1" applyFont="1" applyFill="1" applyBorder="1"/>
    <xf numFmtId="0" fontId="16" fillId="0" borderId="0" xfId="1" applyFont="1" applyFill="1" applyBorder="1" applyAlignment="1">
      <alignment wrapText="1"/>
    </xf>
    <xf numFmtId="0" fontId="9" fillId="0" borderId="1" xfId="0" quotePrefix="1" applyFont="1" applyBorder="1" applyAlignment="1">
      <alignment horizontal="left" vertical="top" wrapText="1"/>
    </xf>
    <xf numFmtId="49" fontId="1" fillId="0" borderId="1" xfId="0" quotePrefix="1" applyNumberFormat="1" applyFont="1" applyBorder="1" applyAlignment="1">
      <alignment horizontal="center" vertical="center" shrinkToFit="1"/>
    </xf>
    <xf numFmtId="49" fontId="17" fillId="0" borderId="1" xfId="1" applyNumberFormat="1" applyFont="1" applyFill="1" applyBorder="1" applyAlignment="1">
      <alignment horizontal="center"/>
    </xf>
    <xf numFmtId="0" fontId="1" fillId="0" borderId="1" xfId="0" quotePrefix="1" applyFont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center"/>
    </xf>
    <xf numFmtId="0" fontId="11" fillId="0" borderId="0" xfId="1" applyFont="1" applyAlignment="1">
      <alignment wrapText="1"/>
    </xf>
    <xf numFmtId="0" fontId="2" fillId="0" borderId="1" xfId="0" quotePrefix="1" applyFont="1" applyBorder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0" fontId="18" fillId="0" borderId="0" xfId="0" applyFont="1" applyAlignment="1"/>
    <xf numFmtId="0" fontId="19" fillId="0" borderId="0" xfId="1" applyFont="1" applyAlignment="1">
      <alignment horizontal="right" wrapText="1"/>
    </xf>
    <xf numFmtId="0" fontId="18" fillId="0" borderId="0" xfId="0" applyFont="1" applyAlignment="1">
      <alignment horizontal="right"/>
    </xf>
    <xf numFmtId="0" fontId="14" fillId="0" borderId="0" xfId="1" applyFont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="80" zoomScaleNormal="80" workbookViewId="0">
      <selection activeCell="A4" sqref="A4:C4"/>
    </sheetView>
  </sheetViews>
  <sheetFormatPr defaultRowHeight="18.75" x14ac:dyDescent="0.3"/>
  <cols>
    <col min="1" max="1" width="30" style="2" customWidth="1"/>
    <col min="2" max="2" width="55" style="2" customWidth="1"/>
    <col min="3" max="3" width="22.28515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76" t="s">
        <v>82</v>
      </c>
      <c r="B1" s="76"/>
      <c r="C1" s="76"/>
    </row>
    <row r="2" spans="1:3" s="1" customFormat="1" x14ac:dyDescent="0.3">
      <c r="A2" s="76" t="s">
        <v>96</v>
      </c>
      <c r="B2" s="76"/>
      <c r="C2" s="76"/>
    </row>
    <row r="3" spans="1:3" s="1" customFormat="1" x14ac:dyDescent="0.3">
      <c r="A3" s="76" t="s">
        <v>0</v>
      </c>
      <c r="B3" s="76"/>
      <c r="C3" s="76"/>
    </row>
    <row r="4" spans="1:3" s="1" customFormat="1" x14ac:dyDescent="0.3">
      <c r="A4" s="76" t="s">
        <v>164</v>
      </c>
      <c r="B4" s="76"/>
      <c r="C4" s="76"/>
    </row>
    <row r="5" spans="1:3" s="1" customFormat="1" x14ac:dyDescent="0.3">
      <c r="A5" s="76" t="s">
        <v>83</v>
      </c>
      <c r="B5" s="76"/>
      <c r="C5" s="76"/>
    </row>
    <row r="6" spans="1:3" s="1" customFormat="1" x14ac:dyDescent="0.3">
      <c r="A6" s="76" t="s">
        <v>97</v>
      </c>
      <c r="B6" s="76"/>
      <c r="C6" s="76"/>
    </row>
    <row r="7" spans="1:3" s="1" customFormat="1" x14ac:dyDescent="0.3">
      <c r="A7" s="76" t="s">
        <v>117</v>
      </c>
      <c r="B7" s="76"/>
      <c r="C7" s="76"/>
    </row>
    <row r="8" spans="1:3" ht="67.150000000000006" customHeight="1" x14ac:dyDescent="0.3">
      <c r="A8" s="77" t="s">
        <v>118</v>
      </c>
      <c r="B8" s="77"/>
      <c r="C8" s="77"/>
    </row>
    <row r="9" spans="1:3" ht="131.25" x14ac:dyDescent="0.3">
      <c r="A9" s="3" t="s">
        <v>1</v>
      </c>
      <c r="B9" s="3" t="s">
        <v>2</v>
      </c>
      <c r="C9" s="4" t="s">
        <v>3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4</v>
      </c>
      <c r="C11" s="61">
        <f>C12+C32</f>
        <v>20793602.27</v>
      </c>
    </row>
    <row r="12" spans="1:3" ht="37.5" x14ac:dyDescent="0.3">
      <c r="A12" s="9" t="s">
        <v>5</v>
      </c>
      <c r="B12" s="8" t="s">
        <v>6</v>
      </c>
      <c r="C12" s="61">
        <f>C13+C17+C20+C25+C28+C30</f>
        <v>1155325.24</v>
      </c>
    </row>
    <row r="13" spans="1:3" ht="27" customHeight="1" x14ac:dyDescent="0.3">
      <c r="A13" s="9" t="s">
        <v>7</v>
      </c>
      <c r="B13" s="8" t="s">
        <v>8</v>
      </c>
      <c r="C13" s="61">
        <f>C14</f>
        <v>38621.19</v>
      </c>
    </row>
    <row r="14" spans="1:3" x14ac:dyDescent="0.3">
      <c r="A14" s="10" t="s">
        <v>9</v>
      </c>
      <c r="B14" s="11" t="s">
        <v>10</v>
      </c>
      <c r="C14" s="62">
        <f>C15+C16</f>
        <v>38621.19</v>
      </c>
    </row>
    <row r="15" spans="1:3" ht="108.6" customHeight="1" x14ac:dyDescent="0.3">
      <c r="A15" s="10" t="s">
        <v>11</v>
      </c>
      <c r="B15" s="11" t="s">
        <v>12</v>
      </c>
      <c r="C15" s="62">
        <v>38179.79</v>
      </c>
    </row>
    <row r="16" spans="1:3" ht="75" x14ac:dyDescent="0.3">
      <c r="A16" s="10" t="s">
        <v>89</v>
      </c>
      <c r="B16" s="11" t="s">
        <v>90</v>
      </c>
      <c r="C16" s="62">
        <v>441.4</v>
      </c>
    </row>
    <row r="17" spans="1:3" ht="22.5" customHeight="1" x14ac:dyDescent="0.3">
      <c r="A17" s="9" t="s">
        <v>13</v>
      </c>
      <c r="B17" s="8" t="s">
        <v>14</v>
      </c>
      <c r="C17" s="61">
        <f>C18</f>
        <v>6414.9</v>
      </c>
    </row>
    <row r="18" spans="1:3" ht="26.25" customHeight="1" x14ac:dyDescent="0.3">
      <c r="A18" s="10" t="s">
        <v>15</v>
      </c>
      <c r="B18" s="11" t="s">
        <v>16</v>
      </c>
      <c r="C18" s="62">
        <f>C19</f>
        <v>6414.9</v>
      </c>
    </row>
    <row r="19" spans="1:3" x14ac:dyDescent="0.3">
      <c r="A19" s="10" t="s">
        <v>17</v>
      </c>
      <c r="B19" s="11" t="s">
        <v>16</v>
      </c>
      <c r="C19" s="62">
        <v>6414.9</v>
      </c>
    </row>
    <row r="20" spans="1:3" ht="20.25" customHeight="1" x14ac:dyDescent="0.3">
      <c r="A20" s="9" t="s">
        <v>18</v>
      </c>
      <c r="B20" s="8" t="s">
        <v>19</v>
      </c>
      <c r="C20" s="61">
        <f>C21+C22</f>
        <v>925453.21000000008</v>
      </c>
    </row>
    <row r="21" spans="1:3" ht="75" x14ac:dyDescent="0.3">
      <c r="A21" s="10" t="s">
        <v>20</v>
      </c>
      <c r="B21" s="11" t="s">
        <v>21</v>
      </c>
      <c r="C21" s="62">
        <v>30210.39</v>
      </c>
    </row>
    <row r="22" spans="1:3" x14ac:dyDescent="0.3">
      <c r="A22" s="10" t="s">
        <v>22</v>
      </c>
      <c r="B22" s="11" t="s">
        <v>23</v>
      </c>
      <c r="C22" s="62">
        <f>C23+C24</f>
        <v>895242.82000000007</v>
      </c>
    </row>
    <row r="23" spans="1:3" ht="59.25" customHeight="1" x14ac:dyDescent="0.3">
      <c r="A23" s="10" t="s">
        <v>24</v>
      </c>
      <c r="B23" s="11" t="s">
        <v>25</v>
      </c>
      <c r="C23" s="62">
        <v>551576.43000000005</v>
      </c>
    </row>
    <row r="24" spans="1:3" ht="59.25" customHeight="1" x14ac:dyDescent="0.3">
      <c r="A24" s="10" t="s">
        <v>26</v>
      </c>
      <c r="B24" s="11" t="s">
        <v>27</v>
      </c>
      <c r="C24" s="62">
        <v>343666.39</v>
      </c>
    </row>
    <row r="25" spans="1:3" s="12" customFormat="1" ht="21" customHeight="1" x14ac:dyDescent="0.3">
      <c r="A25" s="9" t="s">
        <v>28</v>
      </c>
      <c r="B25" s="8" t="s">
        <v>29</v>
      </c>
      <c r="C25" s="61">
        <f>C26</f>
        <v>3900</v>
      </c>
    </row>
    <row r="26" spans="1:3" ht="131.25" x14ac:dyDescent="0.3">
      <c r="A26" s="10" t="s">
        <v>30</v>
      </c>
      <c r="B26" s="11" t="s">
        <v>31</v>
      </c>
      <c r="C26" s="62">
        <v>3900</v>
      </c>
    </row>
    <row r="27" spans="1:3" ht="56.25" hidden="1" x14ac:dyDescent="0.3">
      <c r="A27" s="10" t="s">
        <v>33</v>
      </c>
      <c r="B27" s="11" t="s">
        <v>32</v>
      </c>
      <c r="C27" s="62"/>
    </row>
    <row r="28" spans="1:3" ht="37.5" x14ac:dyDescent="0.3">
      <c r="A28" s="9" t="s">
        <v>98</v>
      </c>
      <c r="B28" s="8" t="s">
        <v>99</v>
      </c>
      <c r="C28" s="61">
        <f>SUM(C29:C29)</f>
        <v>6600.01</v>
      </c>
    </row>
    <row r="29" spans="1:3" ht="60.75" customHeight="1" x14ac:dyDescent="0.3">
      <c r="A29" s="10" t="s">
        <v>101</v>
      </c>
      <c r="B29" s="11" t="s">
        <v>100</v>
      </c>
      <c r="C29" s="62">
        <v>6600.01</v>
      </c>
    </row>
    <row r="30" spans="1:3" ht="26.25" customHeight="1" x14ac:dyDescent="0.3">
      <c r="A30" s="9" t="s">
        <v>102</v>
      </c>
      <c r="B30" s="8" t="s">
        <v>103</v>
      </c>
      <c r="C30" s="61">
        <f>C31</f>
        <v>174335.93</v>
      </c>
    </row>
    <row r="31" spans="1:3" ht="37.5" x14ac:dyDescent="0.3">
      <c r="A31" s="10" t="s">
        <v>105</v>
      </c>
      <c r="B31" s="11" t="s">
        <v>104</v>
      </c>
      <c r="C31" s="62">
        <v>174335.93</v>
      </c>
    </row>
    <row r="32" spans="1:3" s="12" customFormat="1" ht="27" customHeight="1" x14ac:dyDescent="0.3">
      <c r="A32" s="9" t="s">
        <v>91</v>
      </c>
      <c r="B32" s="8" t="s">
        <v>34</v>
      </c>
      <c r="C32" s="61">
        <f>C33</f>
        <v>19638277.030000001</v>
      </c>
    </row>
    <row r="33" spans="1:4" s="12" customFormat="1" ht="75" x14ac:dyDescent="0.3">
      <c r="A33" s="9" t="s">
        <v>91</v>
      </c>
      <c r="B33" s="8" t="s">
        <v>35</v>
      </c>
      <c r="C33" s="63">
        <f>SUM(C34:C39)</f>
        <v>19638277.030000001</v>
      </c>
    </row>
    <row r="34" spans="1:4" s="12" customFormat="1" ht="56.25" x14ac:dyDescent="0.3">
      <c r="A34" s="41" t="s">
        <v>92</v>
      </c>
      <c r="B34" s="40" t="s">
        <v>36</v>
      </c>
      <c r="C34" s="64">
        <v>254800</v>
      </c>
      <c r="D34" s="13"/>
    </row>
    <row r="35" spans="1:4" s="12" customFormat="1" ht="37.5" x14ac:dyDescent="0.3">
      <c r="A35" s="41" t="s">
        <v>144</v>
      </c>
      <c r="B35" s="40" t="s">
        <v>111</v>
      </c>
      <c r="C35" s="64">
        <v>2308005</v>
      </c>
      <c r="D35" s="13"/>
    </row>
    <row r="36" spans="1:4" ht="75" x14ac:dyDescent="0.3">
      <c r="A36" s="41" t="s">
        <v>143</v>
      </c>
      <c r="B36" s="47" t="s">
        <v>37</v>
      </c>
      <c r="C36" s="64">
        <v>56200</v>
      </c>
    </row>
    <row r="37" spans="1:4" ht="112.5" x14ac:dyDescent="0.3">
      <c r="A37" s="41" t="s">
        <v>142</v>
      </c>
      <c r="B37" s="47" t="s">
        <v>38</v>
      </c>
      <c r="C37" s="64">
        <v>465000</v>
      </c>
    </row>
    <row r="38" spans="1:4" ht="37.5" customHeight="1" x14ac:dyDescent="0.3">
      <c r="A38" s="41" t="s">
        <v>141</v>
      </c>
      <c r="B38" s="47" t="s">
        <v>39</v>
      </c>
      <c r="C38" s="64">
        <v>15854272.029999999</v>
      </c>
    </row>
    <row r="39" spans="1:4" ht="37.5" customHeight="1" x14ac:dyDescent="0.3">
      <c r="A39" s="41" t="s">
        <v>145</v>
      </c>
      <c r="B39" s="47" t="s">
        <v>39</v>
      </c>
      <c r="C39" s="64">
        <v>700000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85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58" zoomScale="90" zoomScaleNormal="90" workbookViewId="0">
      <selection activeCell="A4" sqref="A4:E4"/>
    </sheetView>
  </sheetViews>
  <sheetFormatPr defaultRowHeight="15.75" x14ac:dyDescent="0.2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8.28515625" style="42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78" t="s">
        <v>84</v>
      </c>
      <c r="B1" s="78"/>
      <c r="C1" s="78"/>
      <c r="D1" s="78"/>
      <c r="E1" s="78"/>
    </row>
    <row r="2" spans="1:6" s="15" customFormat="1" ht="18.75" x14ac:dyDescent="0.3">
      <c r="A2" s="78" t="s">
        <v>106</v>
      </c>
      <c r="B2" s="78"/>
      <c r="C2" s="78"/>
      <c r="D2" s="78"/>
      <c r="E2" s="78"/>
    </row>
    <row r="3" spans="1:6" s="15" customFormat="1" ht="18.75" x14ac:dyDescent="0.3">
      <c r="A3" s="78" t="s">
        <v>0</v>
      </c>
      <c r="B3" s="78"/>
      <c r="C3" s="78"/>
      <c r="D3" s="78"/>
      <c r="E3" s="78"/>
    </row>
    <row r="4" spans="1:6" s="15" customFormat="1" ht="18.75" customHeight="1" x14ac:dyDescent="0.3">
      <c r="A4" s="78" t="str">
        <f>'Прил. 1 доходы'!$A$4</f>
        <v>от "30" апреля 2020 года №71</v>
      </c>
      <c r="B4" s="78"/>
      <c r="C4" s="78"/>
      <c r="D4" s="78"/>
      <c r="E4" s="78"/>
    </row>
    <row r="5" spans="1:6" s="15" customFormat="1" ht="18.75" customHeight="1" x14ac:dyDescent="0.3">
      <c r="A5" s="78" t="s">
        <v>83</v>
      </c>
      <c r="B5" s="78"/>
      <c r="C5" s="78"/>
      <c r="D5" s="78"/>
      <c r="E5" s="78"/>
    </row>
    <row r="6" spans="1:6" s="15" customFormat="1" ht="18.75" customHeight="1" x14ac:dyDescent="0.3">
      <c r="A6" s="78" t="s">
        <v>97</v>
      </c>
      <c r="B6" s="78"/>
      <c r="C6" s="78"/>
      <c r="D6" s="78"/>
      <c r="E6" s="78"/>
    </row>
    <row r="7" spans="1:6" s="15" customFormat="1" ht="18.75" x14ac:dyDescent="0.3">
      <c r="A7" s="78" t="s">
        <v>117</v>
      </c>
      <c r="B7" s="78"/>
      <c r="C7" s="78"/>
      <c r="D7" s="78"/>
      <c r="E7" s="78"/>
    </row>
    <row r="8" spans="1:6" ht="18.75" x14ac:dyDescent="0.3">
      <c r="A8" s="79"/>
      <c r="B8" s="79"/>
      <c r="C8" s="79"/>
      <c r="D8" s="79"/>
      <c r="E8" s="79"/>
    </row>
    <row r="9" spans="1:6" ht="69.599999999999994" customHeight="1" x14ac:dyDescent="0.3">
      <c r="A9" s="80" t="s">
        <v>119</v>
      </c>
      <c r="B9" s="80"/>
      <c r="C9" s="80"/>
      <c r="D9" s="80"/>
      <c r="E9" s="80"/>
      <c r="F9" s="17"/>
    </row>
    <row r="10" spans="1:6" s="18" customFormat="1" x14ac:dyDescent="0.25">
      <c r="A10" s="81"/>
      <c r="B10" s="81"/>
      <c r="C10" s="81"/>
      <c r="D10" s="81"/>
      <c r="E10" s="81"/>
    </row>
    <row r="11" spans="1:6" s="18" customFormat="1" x14ac:dyDescent="0.25">
      <c r="A11" s="82" t="s">
        <v>40</v>
      </c>
      <c r="B11" s="84" t="s">
        <v>41</v>
      </c>
      <c r="C11" s="85" t="s">
        <v>42</v>
      </c>
      <c r="D11" s="85" t="s">
        <v>43</v>
      </c>
      <c r="E11" s="87" t="s">
        <v>44</v>
      </c>
      <c r="F11" s="19"/>
    </row>
    <row r="12" spans="1:6" s="18" customFormat="1" x14ac:dyDescent="0.25">
      <c r="A12" s="83"/>
      <c r="B12" s="84"/>
      <c r="C12" s="86"/>
      <c r="D12" s="86"/>
      <c r="E12" s="88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43">
        <v>4</v>
      </c>
    </row>
    <row r="14" spans="1:6" s="24" customFormat="1" ht="18.75" x14ac:dyDescent="0.3">
      <c r="A14" s="7" t="s">
        <v>4</v>
      </c>
      <c r="B14" s="21"/>
      <c r="C14" s="22"/>
      <c r="D14" s="22"/>
      <c r="E14" s="61">
        <f>E15</f>
        <v>20816452.429999996</v>
      </c>
      <c r="F14" s="23"/>
    </row>
    <row r="15" spans="1:6" s="18" customFormat="1" ht="75" x14ac:dyDescent="0.3">
      <c r="A15" s="7" t="s">
        <v>107</v>
      </c>
      <c r="B15" s="21">
        <v>791</v>
      </c>
      <c r="C15" s="22"/>
      <c r="D15" s="22"/>
      <c r="E15" s="61">
        <f>E16+E23+E26+E31+E36+E40+E47+E55+E58</f>
        <v>20816452.429999996</v>
      </c>
      <c r="F15" s="19"/>
    </row>
    <row r="16" spans="1:6" s="27" customFormat="1" ht="93.75" x14ac:dyDescent="0.3">
      <c r="A16" s="44" t="s">
        <v>112</v>
      </c>
      <c r="B16" s="21">
        <v>791</v>
      </c>
      <c r="C16" s="30" t="s">
        <v>45</v>
      </c>
      <c r="D16" s="31"/>
      <c r="E16" s="61">
        <f>E17+E19</f>
        <v>2395266.5099999998</v>
      </c>
      <c r="F16" s="49"/>
    </row>
    <row r="17" spans="1:6" s="18" customFormat="1" ht="18.75" x14ac:dyDescent="0.3">
      <c r="A17" s="25" t="s">
        <v>46</v>
      </c>
      <c r="B17" s="29">
        <v>791</v>
      </c>
      <c r="C17" s="33" t="s">
        <v>47</v>
      </c>
      <c r="D17" s="34"/>
      <c r="E17" s="62">
        <f>E18</f>
        <v>830435.44</v>
      </c>
      <c r="F17" s="27"/>
    </row>
    <row r="18" spans="1:6" s="18" customFormat="1" ht="102" customHeight="1" x14ac:dyDescent="0.3">
      <c r="A18" s="25" t="s">
        <v>48</v>
      </c>
      <c r="B18" s="29">
        <v>791</v>
      </c>
      <c r="C18" s="33" t="s">
        <v>47</v>
      </c>
      <c r="D18" s="34">
        <v>100</v>
      </c>
      <c r="E18" s="62">
        <v>830435.44</v>
      </c>
    </row>
    <row r="19" spans="1:6" s="27" customFormat="1" ht="37.5" x14ac:dyDescent="0.3">
      <c r="A19" s="25" t="s">
        <v>50</v>
      </c>
      <c r="B19" s="29">
        <v>791</v>
      </c>
      <c r="C19" s="33" t="s">
        <v>51</v>
      </c>
      <c r="D19" s="34"/>
      <c r="E19" s="62">
        <f>E20+E21+E22</f>
        <v>1564831.07</v>
      </c>
      <c r="F19" s="28"/>
    </row>
    <row r="20" spans="1:6" s="18" customFormat="1" ht="96.75" customHeight="1" x14ac:dyDescent="0.3">
      <c r="A20" s="25" t="s">
        <v>48</v>
      </c>
      <c r="B20" s="29">
        <v>791</v>
      </c>
      <c r="C20" s="33" t="s">
        <v>51</v>
      </c>
      <c r="D20" s="34">
        <v>100</v>
      </c>
      <c r="E20" s="62">
        <v>1069407.78</v>
      </c>
      <c r="F20" s="16"/>
    </row>
    <row r="21" spans="1:6" s="27" customFormat="1" ht="37.5" x14ac:dyDescent="0.3">
      <c r="A21" s="25" t="s">
        <v>52</v>
      </c>
      <c r="B21" s="29">
        <v>791</v>
      </c>
      <c r="C21" s="33" t="s">
        <v>51</v>
      </c>
      <c r="D21" s="34">
        <v>200</v>
      </c>
      <c r="E21" s="62">
        <v>485452.86</v>
      </c>
      <c r="F21" s="28"/>
    </row>
    <row r="22" spans="1:6" s="28" customFormat="1" ht="18.75" x14ac:dyDescent="0.3">
      <c r="A22" s="25" t="s">
        <v>53</v>
      </c>
      <c r="B22" s="29">
        <v>791</v>
      </c>
      <c r="C22" s="33" t="s">
        <v>51</v>
      </c>
      <c r="D22" s="34">
        <v>800</v>
      </c>
      <c r="E22" s="62">
        <v>9970.43</v>
      </c>
      <c r="F22" s="16"/>
    </row>
    <row r="23" spans="1:6" s="66" customFormat="1" ht="18.75" x14ac:dyDescent="0.3">
      <c r="A23" s="44" t="s">
        <v>146</v>
      </c>
      <c r="B23" s="29">
        <v>791</v>
      </c>
      <c r="C23" s="26">
        <v>9900000000</v>
      </c>
      <c r="D23" s="34"/>
      <c r="E23" s="62">
        <f>E24</f>
        <v>54809</v>
      </c>
      <c r="F23" s="65"/>
    </row>
    <row r="24" spans="1:6" s="28" customFormat="1" ht="18.75" x14ac:dyDescent="0.3">
      <c r="A24" s="25" t="s">
        <v>147</v>
      </c>
      <c r="B24" s="29">
        <v>791</v>
      </c>
      <c r="C24" s="26">
        <v>9900000220</v>
      </c>
      <c r="D24" s="34"/>
      <c r="E24" s="62">
        <f>E25</f>
        <v>54809</v>
      </c>
      <c r="F24" s="16"/>
    </row>
    <row r="25" spans="1:6" ht="56.25" x14ac:dyDescent="0.3">
      <c r="A25" s="25" t="s">
        <v>148</v>
      </c>
      <c r="B25" s="29">
        <v>791</v>
      </c>
      <c r="C25" s="26">
        <v>9900000220</v>
      </c>
      <c r="D25" s="34">
        <v>800</v>
      </c>
      <c r="E25" s="62">
        <v>54809</v>
      </c>
      <c r="F25" s="28"/>
    </row>
    <row r="26" spans="1:6" s="28" customFormat="1" ht="75.75" customHeight="1" x14ac:dyDescent="0.3">
      <c r="A26" s="44" t="s">
        <v>95</v>
      </c>
      <c r="B26" s="21">
        <v>791</v>
      </c>
      <c r="C26" s="22">
        <v>1200000000</v>
      </c>
      <c r="D26" s="31"/>
      <c r="E26" s="61">
        <f>E27+E29</f>
        <v>618576.19999999995</v>
      </c>
    </row>
    <row r="27" spans="1:6" ht="37.5" x14ac:dyDescent="0.3">
      <c r="A27" s="25" t="s">
        <v>94</v>
      </c>
      <c r="B27" s="29">
        <v>791</v>
      </c>
      <c r="C27" s="26">
        <v>1200009040</v>
      </c>
      <c r="D27" s="34"/>
      <c r="E27" s="62">
        <f>E28</f>
        <v>358976.2</v>
      </c>
    </row>
    <row r="28" spans="1:6" s="28" customFormat="1" ht="37.5" x14ac:dyDescent="0.3">
      <c r="A28" s="25" t="s">
        <v>52</v>
      </c>
      <c r="B28" s="29">
        <v>791</v>
      </c>
      <c r="C28" s="26">
        <v>1200009040</v>
      </c>
      <c r="D28" s="34">
        <v>200</v>
      </c>
      <c r="E28" s="62">
        <v>358976.2</v>
      </c>
    </row>
    <row r="29" spans="1:6" s="28" customFormat="1" ht="18.75" x14ac:dyDescent="0.3">
      <c r="A29" s="25" t="s">
        <v>93</v>
      </c>
      <c r="B29" s="29">
        <v>791</v>
      </c>
      <c r="C29" s="26">
        <v>1200092360</v>
      </c>
      <c r="D29" s="34"/>
      <c r="E29" s="62">
        <f>E30</f>
        <v>259600</v>
      </c>
    </row>
    <row r="30" spans="1:6" ht="18.75" x14ac:dyDescent="0.3">
      <c r="A30" s="25" t="s">
        <v>53</v>
      </c>
      <c r="B30" s="29">
        <v>791</v>
      </c>
      <c r="C30" s="26">
        <v>1200092360</v>
      </c>
      <c r="D30" s="26">
        <v>800</v>
      </c>
      <c r="E30" s="62">
        <v>259600</v>
      </c>
      <c r="F30" s="28"/>
    </row>
    <row r="31" spans="1:6" s="65" customFormat="1" ht="18.75" x14ac:dyDescent="0.3">
      <c r="A31" s="44" t="s">
        <v>146</v>
      </c>
      <c r="B31" s="29">
        <v>791</v>
      </c>
      <c r="C31" s="33" t="s">
        <v>149</v>
      </c>
      <c r="D31" s="34"/>
      <c r="E31" s="62">
        <f>E32</f>
        <v>56200</v>
      </c>
    </row>
    <row r="32" spans="1:6" s="28" customFormat="1" ht="22.5" customHeight="1" x14ac:dyDescent="0.3">
      <c r="A32" s="25" t="s">
        <v>69</v>
      </c>
      <c r="B32" s="29">
        <v>791</v>
      </c>
      <c r="C32" s="33" t="s">
        <v>150</v>
      </c>
      <c r="D32" s="34"/>
      <c r="E32" s="62">
        <f>E33</f>
        <v>56200</v>
      </c>
    </row>
    <row r="33" spans="1:6" ht="75" x14ac:dyDescent="0.3">
      <c r="A33" s="25" t="s">
        <v>54</v>
      </c>
      <c r="B33" s="29">
        <v>791</v>
      </c>
      <c r="C33" s="33" t="s">
        <v>150</v>
      </c>
      <c r="D33" s="34"/>
      <c r="E33" s="62">
        <f>E34+E35</f>
        <v>56200</v>
      </c>
      <c r="F33" s="28"/>
    </row>
    <row r="34" spans="1:6" s="28" customFormat="1" ht="96" customHeight="1" x14ac:dyDescent="0.3">
      <c r="A34" s="25" t="s">
        <v>48</v>
      </c>
      <c r="B34" s="29">
        <v>791</v>
      </c>
      <c r="C34" s="33" t="s">
        <v>150</v>
      </c>
      <c r="D34" s="34">
        <v>100</v>
      </c>
      <c r="E34" s="62">
        <v>54556.97</v>
      </c>
      <c r="F34" s="16"/>
    </row>
    <row r="35" spans="1:6" ht="36.75" customHeight="1" x14ac:dyDescent="0.3">
      <c r="A35" s="25" t="s">
        <v>52</v>
      </c>
      <c r="B35" s="29">
        <v>791</v>
      </c>
      <c r="C35" s="33" t="s">
        <v>150</v>
      </c>
      <c r="D35" s="34">
        <v>200</v>
      </c>
      <c r="E35" s="62">
        <v>1643.03</v>
      </c>
    </row>
    <row r="36" spans="1:6" s="28" customFormat="1" ht="80.25" customHeight="1" x14ac:dyDescent="0.3">
      <c r="A36" s="44" t="s">
        <v>113</v>
      </c>
      <c r="B36" s="21">
        <v>791</v>
      </c>
      <c r="C36" s="31">
        <v>1600000000</v>
      </c>
      <c r="D36" s="31"/>
      <c r="E36" s="61">
        <f>E37</f>
        <v>158969.20000000001</v>
      </c>
    </row>
    <row r="37" spans="1:6" ht="37.5" x14ac:dyDescent="0.3">
      <c r="A37" s="25" t="s">
        <v>55</v>
      </c>
      <c r="B37" s="29">
        <v>791</v>
      </c>
      <c r="C37" s="34">
        <v>1600024300</v>
      </c>
      <c r="D37" s="34"/>
      <c r="E37" s="62">
        <f>E38+E39</f>
        <v>158969.20000000001</v>
      </c>
    </row>
    <row r="38" spans="1:6" ht="96.75" customHeight="1" x14ac:dyDescent="0.3">
      <c r="A38" s="25" t="s">
        <v>48</v>
      </c>
      <c r="B38" s="29">
        <v>791</v>
      </c>
      <c r="C38" s="34">
        <v>1600024300</v>
      </c>
      <c r="D38" s="34">
        <v>100</v>
      </c>
      <c r="E38" s="62">
        <v>136258.66</v>
      </c>
    </row>
    <row r="39" spans="1:6" ht="37.5" x14ac:dyDescent="0.3">
      <c r="A39" s="25" t="s">
        <v>52</v>
      </c>
      <c r="B39" s="29">
        <v>791</v>
      </c>
      <c r="C39" s="34">
        <v>1600024300</v>
      </c>
      <c r="D39" s="34">
        <v>200</v>
      </c>
      <c r="E39" s="62">
        <v>22710.54</v>
      </c>
    </row>
    <row r="40" spans="1:6" s="28" customFormat="1" ht="75" x14ac:dyDescent="0.3">
      <c r="A40" s="44" t="s">
        <v>110</v>
      </c>
      <c r="B40" s="21">
        <v>791</v>
      </c>
      <c r="C40" s="31">
        <v>2100000000</v>
      </c>
      <c r="D40" s="31"/>
      <c r="E40" s="61">
        <f>E41+E43+E45</f>
        <v>16695382.029999999</v>
      </c>
    </row>
    <row r="41" spans="1:6" ht="18.75" x14ac:dyDescent="0.3">
      <c r="A41" s="25" t="s">
        <v>56</v>
      </c>
      <c r="B41" s="29">
        <v>791</v>
      </c>
      <c r="C41" s="34">
        <v>2100003150</v>
      </c>
      <c r="D41" s="34"/>
      <c r="E41" s="62">
        <f>E42</f>
        <v>465000</v>
      </c>
    </row>
    <row r="42" spans="1:6" s="28" customFormat="1" ht="37.5" x14ac:dyDescent="0.3">
      <c r="A42" s="25" t="s">
        <v>52</v>
      </c>
      <c r="B42" s="29">
        <v>791</v>
      </c>
      <c r="C42" s="34">
        <v>2100003150</v>
      </c>
      <c r="D42" s="34">
        <v>200</v>
      </c>
      <c r="E42" s="62">
        <v>465000</v>
      </c>
    </row>
    <row r="43" spans="1:6" ht="96.75" customHeight="1" x14ac:dyDescent="0.3">
      <c r="A43" s="25" t="s">
        <v>57</v>
      </c>
      <c r="B43" s="29">
        <v>791</v>
      </c>
      <c r="C43" s="34">
        <v>21000074040</v>
      </c>
      <c r="D43" s="34"/>
      <c r="E43" s="62">
        <f>E44</f>
        <v>376110</v>
      </c>
    </row>
    <row r="44" spans="1:6" ht="37.5" x14ac:dyDescent="0.3">
      <c r="A44" s="25" t="s">
        <v>52</v>
      </c>
      <c r="B44" s="29">
        <v>791</v>
      </c>
      <c r="C44" s="34">
        <v>21000074040</v>
      </c>
      <c r="D44" s="34">
        <v>200</v>
      </c>
      <c r="E44" s="62">
        <v>376110</v>
      </c>
    </row>
    <row r="45" spans="1:6" ht="96.75" customHeight="1" x14ac:dyDescent="0.3">
      <c r="A45" s="25" t="s">
        <v>57</v>
      </c>
      <c r="B45" s="29">
        <v>791</v>
      </c>
      <c r="C45" s="34" t="s">
        <v>151</v>
      </c>
      <c r="D45" s="34"/>
      <c r="E45" s="62">
        <f>E46</f>
        <v>15854272.029999999</v>
      </c>
    </row>
    <row r="46" spans="1:6" ht="37.5" x14ac:dyDescent="0.3">
      <c r="A46" s="25" t="s">
        <v>52</v>
      </c>
      <c r="B46" s="29">
        <v>791</v>
      </c>
      <c r="C46" s="34" t="s">
        <v>151</v>
      </c>
      <c r="D46" s="34">
        <v>200</v>
      </c>
      <c r="E46" s="62">
        <v>15854272.029999999</v>
      </c>
    </row>
    <row r="47" spans="1:6" s="28" customFormat="1" ht="118.5" customHeight="1" x14ac:dyDescent="0.3">
      <c r="A47" s="44" t="s">
        <v>108</v>
      </c>
      <c r="B47" s="21">
        <v>791</v>
      </c>
      <c r="C47" s="31">
        <v>2000000000</v>
      </c>
      <c r="D47" s="31"/>
      <c r="E47" s="50">
        <f>E49+E51</f>
        <v>546249.49</v>
      </c>
    </row>
    <row r="48" spans="1:6" ht="18.75" x14ac:dyDescent="0.3">
      <c r="A48" s="25" t="s">
        <v>80</v>
      </c>
      <c r="B48" s="29">
        <v>791</v>
      </c>
      <c r="C48" s="26"/>
      <c r="D48" s="34"/>
      <c r="E48" s="62">
        <f>E49+E51</f>
        <v>546249.49</v>
      </c>
    </row>
    <row r="49" spans="1:5" ht="99.75" customHeight="1" x14ac:dyDescent="0.3">
      <c r="A49" s="35" t="s">
        <v>57</v>
      </c>
      <c r="B49" s="29">
        <v>791</v>
      </c>
      <c r="C49" s="34">
        <v>2000074040</v>
      </c>
      <c r="D49" s="34"/>
      <c r="E49" s="62">
        <f>E50</f>
        <v>123890</v>
      </c>
    </row>
    <row r="50" spans="1:5" ht="37.5" x14ac:dyDescent="0.3">
      <c r="A50" s="35" t="s">
        <v>52</v>
      </c>
      <c r="B50" s="29">
        <v>791</v>
      </c>
      <c r="C50" s="34">
        <v>2000074040</v>
      </c>
      <c r="D50" s="34">
        <v>200</v>
      </c>
      <c r="E50" s="62">
        <v>123890</v>
      </c>
    </row>
    <row r="51" spans="1:5" ht="37.5" x14ac:dyDescent="0.3">
      <c r="A51" s="35" t="s">
        <v>58</v>
      </c>
      <c r="B51" s="29">
        <v>791</v>
      </c>
      <c r="C51" s="34">
        <v>2000006050</v>
      </c>
      <c r="D51" s="34"/>
      <c r="E51" s="62">
        <f>SUM(E52:E54)</f>
        <v>422359.49</v>
      </c>
    </row>
    <row r="52" spans="1:5" ht="98.25" customHeight="1" x14ac:dyDescent="0.3">
      <c r="A52" s="35" t="s">
        <v>48</v>
      </c>
      <c r="B52" s="29">
        <v>791</v>
      </c>
      <c r="C52" s="34">
        <v>2000006050</v>
      </c>
      <c r="D52" s="34">
        <v>100</v>
      </c>
      <c r="E52" s="62">
        <v>159312.97</v>
      </c>
    </row>
    <row r="53" spans="1:5" ht="37.5" x14ac:dyDescent="0.3">
      <c r="A53" s="25" t="s">
        <v>52</v>
      </c>
      <c r="B53" s="29">
        <v>791</v>
      </c>
      <c r="C53" s="34">
        <v>2000006050</v>
      </c>
      <c r="D53" s="34">
        <v>200</v>
      </c>
      <c r="E53" s="62">
        <v>244538.23999999999</v>
      </c>
    </row>
    <row r="54" spans="1:5" ht="18.75" x14ac:dyDescent="0.3">
      <c r="A54" s="25" t="s">
        <v>53</v>
      </c>
      <c r="B54" s="29">
        <v>791</v>
      </c>
      <c r="C54" s="34">
        <v>2000006050</v>
      </c>
      <c r="D54" s="34">
        <v>800</v>
      </c>
      <c r="E54" s="62">
        <v>18508.28</v>
      </c>
    </row>
    <row r="55" spans="1:5" s="65" customFormat="1" ht="75" x14ac:dyDescent="0.3">
      <c r="A55" s="67" t="s">
        <v>152</v>
      </c>
      <c r="B55" s="29">
        <v>791</v>
      </c>
      <c r="C55" s="68" t="s">
        <v>153</v>
      </c>
      <c r="D55" s="69"/>
      <c r="E55" s="62">
        <v>91000</v>
      </c>
    </row>
    <row r="56" spans="1:5" ht="37.5" x14ac:dyDescent="0.3">
      <c r="A56" s="70" t="s">
        <v>154</v>
      </c>
      <c r="B56" s="29">
        <v>791</v>
      </c>
      <c r="C56" s="68" t="s">
        <v>155</v>
      </c>
      <c r="D56" s="71"/>
      <c r="E56" s="62">
        <f>E57</f>
        <v>91000</v>
      </c>
    </row>
    <row r="57" spans="1:5" ht="37.5" x14ac:dyDescent="0.3">
      <c r="A57" s="25" t="s">
        <v>52</v>
      </c>
      <c r="B57" s="29">
        <v>791</v>
      </c>
      <c r="C57" s="68" t="s">
        <v>155</v>
      </c>
      <c r="D57" s="71" t="s">
        <v>160</v>
      </c>
      <c r="E57" s="62">
        <v>91000</v>
      </c>
    </row>
    <row r="58" spans="1:5" s="65" customFormat="1" ht="112.5" x14ac:dyDescent="0.3">
      <c r="A58" s="44" t="s">
        <v>156</v>
      </c>
      <c r="B58" s="29">
        <v>791</v>
      </c>
      <c r="C58" s="68" t="s">
        <v>157</v>
      </c>
      <c r="D58" s="69"/>
      <c r="E58" s="62">
        <v>200000</v>
      </c>
    </row>
    <row r="59" spans="1:5" ht="37.5" x14ac:dyDescent="0.3">
      <c r="A59" s="70" t="s">
        <v>158</v>
      </c>
      <c r="B59" s="29">
        <v>791</v>
      </c>
      <c r="C59" s="68" t="s">
        <v>159</v>
      </c>
      <c r="D59" s="71"/>
      <c r="E59" s="62">
        <f>E60</f>
        <v>200000</v>
      </c>
    </row>
    <row r="60" spans="1:5" ht="37.5" x14ac:dyDescent="0.3">
      <c r="A60" s="25" t="s">
        <v>52</v>
      </c>
      <c r="B60" s="29">
        <v>791</v>
      </c>
      <c r="C60" s="68" t="s">
        <v>159</v>
      </c>
      <c r="D60" s="71" t="s">
        <v>160</v>
      </c>
      <c r="E60" s="62">
        <v>200000</v>
      </c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85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opLeftCell="A67" zoomScale="80" zoomScaleNormal="80" workbookViewId="0">
      <selection activeCell="C4" sqref="C4:E4"/>
    </sheetView>
  </sheetViews>
  <sheetFormatPr defaultRowHeight="15.75" x14ac:dyDescent="0.25"/>
  <cols>
    <col min="1" max="1" width="55.7109375" style="18" customWidth="1"/>
    <col min="2" max="2" width="12" style="36" customWidth="1"/>
    <col min="3" max="3" width="21.42578125" style="37" customWidth="1"/>
    <col min="4" max="4" width="8.28515625" style="37" customWidth="1"/>
    <col min="5" max="5" width="17.42578125" style="38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B1" s="45"/>
      <c r="C1" s="45"/>
      <c r="D1" s="45"/>
      <c r="E1" s="46" t="s">
        <v>85</v>
      </c>
    </row>
    <row r="2" spans="1:6" s="15" customFormat="1" ht="18.75" customHeight="1" x14ac:dyDescent="0.3">
      <c r="B2" s="45"/>
      <c r="C2" s="45"/>
      <c r="D2" s="45"/>
      <c r="E2" s="46" t="s">
        <v>106</v>
      </c>
    </row>
    <row r="3" spans="1:6" s="15" customFormat="1" ht="18.75" customHeight="1" x14ac:dyDescent="0.3">
      <c r="B3" s="45"/>
      <c r="C3" s="45"/>
      <c r="D3" s="45"/>
      <c r="E3" s="46" t="s">
        <v>0</v>
      </c>
    </row>
    <row r="4" spans="1:6" s="15" customFormat="1" ht="18.75" customHeight="1" x14ac:dyDescent="0.3">
      <c r="B4" s="72"/>
      <c r="C4" s="92" t="str">
        <f>'Прил.2 ведомств.'!$A$4</f>
        <v>от "30" апреля 2020 года №71</v>
      </c>
      <c r="D4" s="93"/>
      <c r="E4" s="93"/>
    </row>
    <row r="5" spans="1:6" s="15" customFormat="1" ht="18.75" customHeight="1" x14ac:dyDescent="0.3">
      <c r="B5" s="45"/>
      <c r="C5" s="45"/>
      <c r="D5" s="45"/>
      <c r="E5" s="46" t="s">
        <v>109</v>
      </c>
    </row>
    <row r="6" spans="1:6" s="15" customFormat="1" ht="18.75" customHeight="1" x14ac:dyDescent="0.3">
      <c r="B6" s="45"/>
      <c r="C6" s="45"/>
      <c r="D6" s="45"/>
      <c r="E6" s="46" t="s">
        <v>120</v>
      </c>
    </row>
    <row r="7" spans="1:6" s="15" customFormat="1" ht="18.75" customHeight="1" x14ac:dyDescent="0.3">
      <c r="A7" s="78"/>
      <c r="B7" s="78"/>
      <c r="C7" s="78"/>
      <c r="D7" s="78"/>
      <c r="E7" s="78"/>
    </row>
    <row r="8" spans="1:6" ht="18.75" x14ac:dyDescent="0.3">
      <c r="A8" s="79"/>
      <c r="B8" s="79"/>
      <c r="C8" s="79"/>
      <c r="D8" s="79"/>
      <c r="E8" s="79"/>
    </row>
    <row r="9" spans="1:6" ht="93" customHeight="1" x14ac:dyDescent="0.3">
      <c r="A9" s="80" t="s">
        <v>121</v>
      </c>
      <c r="B9" s="80"/>
      <c r="C9" s="80"/>
      <c r="D9" s="80"/>
      <c r="E9" s="80"/>
      <c r="F9" s="17"/>
    </row>
    <row r="10" spans="1:6" s="18" customFormat="1" x14ac:dyDescent="0.25">
      <c r="A10" s="89"/>
      <c r="B10" s="89"/>
      <c r="C10" s="89"/>
      <c r="D10" s="89"/>
      <c r="E10" s="89"/>
    </row>
    <row r="11" spans="1:6" ht="37.5" x14ac:dyDescent="0.3">
      <c r="A11" s="5" t="s">
        <v>40</v>
      </c>
      <c r="B11" s="30" t="s">
        <v>59</v>
      </c>
      <c r="C11" s="31" t="s">
        <v>60</v>
      </c>
      <c r="D11" s="31" t="s">
        <v>43</v>
      </c>
      <c r="E11" s="32" t="s">
        <v>61</v>
      </c>
    </row>
    <row r="12" spans="1:6" ht="18.75" x14ac:dyDescent="0.3">
      <c r="A12" s="3">
        <v>1</v>
      </c>
      <c r="B12" s="33" t="s">
        <v>86</v>
      </c>
      <c r="C12" s="34">
        <v>3</v>
      </c>
      <c r="D12" s="34">
        <v>4</v>
      </c>
      <c r="E12" s="39">
        <v>5</v>
      </c>
    </row>
    <row r="13" spans="1:6" ht="18.75" x14ac:dyDescent="0.3">
      <c r="A13" s="7" t="s">
        <v>4</v>
      </c>
      <c r="B13" s="30"/>
      <c r="C13" s="31"/>
      <c r="D13" s="31"/>
      <c r="E13" s="61">
        <f>E14+E34+E40+E46+E55+E63</f>
        <v>20816452.429999996</v>
      </c>
    </row>
    <row r="14" spans="1:6" s="28" customFormat="1" ht="18.75" customHeight="1" x14ac:dyDescent="0.3">
      <c r="A14" s="7" t="s">
        <v>62</v>
      </c>
      <c r="B14" s="30" t="s">
        <v>63</v>
      </c>
      <c r="C14" s="31"/>
      <c r="D14" s="31"/>
      <c r="E14" s="61">
        <f>E15+E19+E25+E28</f>
        <v>3068651.71</v>
      </c>
    </row>
    <row r="15" spans="1:6" ht="56.25" x14ac:dyDescent="0.3">
      <c r="A15" s="25" t="s">
        <v>64</v>
      </c>
      <c r="B15" s="33" t="s">
        <v>65</v>
      </c>
      <c r="C15" s="34"/>
      <c r="D15" s="34"/>
      <c r="E15" s="62">
        <f>E16</f>
        <v>830435.44</v>
      </c>
    </row>
    <row r="16" spans="1:6" ht="112.5" customHeight="1" x14ac:dyDescent="0.3">
      <c r="A16" s="44" t="s">
        <v>114</v>
      </c>
      <c r="B16" s="33" t="s">
        <v>65</v>
      </c>
      <c r="C16" s="33" t="s">
        <v>45</v>
      </c>
      <c r="D16" s="34"/>
      <c r="E16" s="62">
        <f>E17</f>
        <v>830435.44</v>
      </c>
    </row>
    <row r="17" spans="1:6" ht="18.75" x14ac:dyDescent="0.3">
      <c r="A17" s="25" t="s">
        <v>46</v>
      </c>
      <c r="B17" s="33" t="s">
        <v>65</v>
      </c>
      <c r="C17" s="33" t="s">
        <v>47</v>
      </c>
      <c r="D17" s="34"/>
      <c r="E17" s="62">
        <f>E18</f>
        <v>830435.44</v>
      </c>
    </row>
    <row r="18" spans="1:6" ht="94.5" customHeight="1" x14ac:dyDescent="0.3">
      <c r="A18" s="25" t="s">
        <v>48</v>
      </c>
      <c r="B18" s="33" t="s">
        <v>65</v>
      </c>
      <c r="C18" s="33" t="s">
        <v>47</v>
      </c>
      <c r="D18" s="34">
        <v>100</v>
      </c>
      <c r="E18" s="62">
        <v>830435.44</v>
      </c>
    </row>
    <row r="19" spans="1:6" ht="72.75" customHeight="1" x14ac:dyDescent="0.3">
      <c r="A19" s="25" t="s">
        <v>49</v>
      </c>
      <c r="B19" s="33" t="s">
        <v>66</v>
      </c>
      <c r="C19" s="34"/>
      <c r="D19" s="34"/>
      <c r="E19" s="62">
        <f>E20</f>
        <v>1564831.07</v>
      </c>
    </row>
    <row r="20" spans="1:6" ht="116.25" customHeight="1" x14ac:dyDescent="0.3">
      <c r="A20" s="44" t="s">
        <v>114</v>
      </c>
      <c r="B20" s="33" t="s">
        <v>66</v>
      </c>
      <c r="C20" s="33" t="s">
        <v>45</v>
      </c>
      <c r="D20" s="34"/>
      <c r="E20" s="62">
        <f>E21</f>
        <v>1564831.07</v>
      </c>
    </row>
    <row r="21" spans="1:6" ht="37.5" x14ac:dyDescent="0.3">
      <c r="A21" s="25" t="s">
        <v>50</v>
      </c>
      <c r="B21" s="33" t="s">
        <v>66</v>
      </c>
      <c r="C21" s="33" t="s">
        <v>51</v>
      </c>
      <c r="D21" s="34"/>
      <c r="E21" s="62">
        <f>E22+E23+E24</f>
        <v>1564831.07</v>
      </c>
    </row>
    <row r="22" spans="1:6" ht="93.75" customHeight="1" x14ac:dyDescent="0.3">
      <c r="A22" s="25" t="s">
        <v>48</v>
      </c>
      <c r="B22" s="33" t="s">
        <v>66</v>
      </c>
      <c r="C22" s="33" t="s">
        <v>51</v>
      </c>
      <c r="D22" s="34">
        <v>100</v>
      </c>
      <c r="E22" s="62">
        <v>1069407.78</v>
      </c>
    </row>
    <row r="23" spans="1:6" ht="37.5" x14ac:dyDescent="0.3">
      <c r="A23" s="25" t="s">
        <v>52</v>
      </c>
      <c r="B23" s="33" t="s">
        <v>66</v>
      </c>
      <c r="C23" s="33" t="s">
        <v>51</v>
      </c>
      <c r="D23" s="34">
        <v>200</v>
      </c>
      <c r="E23" s="62">
        <v>485452.86</v>
      </c>
    </row>
    <row r="24" spans="1:6" ht="18.75" x14ac:dyDescent="0.3">
      <c r="A24" s="25" t="s">
        <v>53</v>
      </c>
      <c r="B24" s="33" t="s">
        <v>66</v>
      </c>
      <c r="C24" s="33" t="s">
        <v>51</v>
      </c>
      <c r="D24" s="34">
        <v>800</v>
      </c>
      <c r="E24" s="62">
        <v>9970.43</v>
      </c>
    </row>
    <row r="25" spans="1:6" s="28" customFormat="1" ht="18.75" x14ac:dyDescent="0.3">
      <c r="A25" s="25" t="s">
        <v>147</v>
      </c>
      <c r="B25" s="33" t="s">
        <v>161</v>
      </c>
      <c r="C25" s="26"/>
      <c r="D25" s="34"/>
      <c r="E25" s="62">
        <f>E26</f>
        <v>54809</v>
      </c>
      <c r="F25" s="16"/>
    </row>
    <row r="26" spans="1:6" s="66" customFormat="1" ht="18.75" x14ac:dyDescent="0.3">
      <c r="A26" s="44" t="s">
        <v>146</v>
      </c>
      <c r="B26" s="33" t="s">
        <v>161</v>
      </c>
      <c r="C26" s="26">
        <v>9900000000</v>
      </c>
      <c r="D26" s="34"/>
      <c r="E26" s="62">
        <f>E27</f>
        <v>54809</v>
      </c>
      <c r="F26" s="65"/>
    </row>
    <row r="27" spans="1:6" ht="56.25" x14ac:dyDescent="0.3">
      <c r="A27" s="25" t="s">
        <v>148</v>
      </c>
      <c r="B27" s="33" t="s">
        <v>161</v>
      </c>
      <c r="C27" s="26">
        <v>9900000220</v>
      </c>
      <c r="D27" s="34">
        <v>800</v>
      </c>
      <c r="E27" s="62">
        <v>54809</v>
      </c>
      <c r="F27" s="28"/>
    </row>
    <row r="28" spans="1:6" ht="18.75" x14ac:dyDescent="0.3">
      <c r="A28" s="25" t="s">
        <v>88</v>
      </c>
      <c r="B28" s="33" t="s">
        <v>87</v>
      </c>
      <c r="C28" s="34"/>
      <c r="D28" s="34"/>
      <c r="E28" s="62">
        <f>E29</f>
        <v>618576.19999999995</v>
      </c>
    </row>
    <row r="29" spans="1:6" ht="75" x14ac:dyDescent="0.3">
      <c r="A29" s="25" t="s">
        <v>95</v>
      </c>
      <c r="B29" s="33" t="s">
        <v>87</v>
      </c>
      <c r="C29" s="26">
        <v>1200000000</v>
      </c>
      <c r="D29" s="34"/>
      <c r="E29" s="62">
        <f>E30+E32</f>
        <v>618576.19999999995</v>
      </c>
    </row>
    <row r="30" spans="1:6" ht="37.5" x14ac:dyDescent="0.3">
      <c r="A30" s="25" t="s">
        <v>94</v>
      </c>
      <c r="B30" s="33" t="s">
        <v>87</v>
      </c>
      <c r="C30" s="26">
        <v>1200009040</v>
      </c>
      <c r="D30" s="34"/>
      <c r="E30" s="62">
        <f>E31</f>
        <v>358976.2</v>
      </c>
    </row>
    <row r="31" spans="1:6" ht="37.5" x14ac:dyDescent="0.3">
      <c r="A31" s="25" t="s">
        <v>52</v>
      </c>
      <c r="B31" s="33" t="s">
        <v>87</v>
      </c>
      <c r="C31" s="26">
        <v>1200009040</v>
      </c>
      <c r="D31" s="34">
        <v>200</v>
      </c>
      <c r="E31" s="62">
        <v>358976.2</v>
      </c>
    </row>
    <row r="32" spans="1:6" ht="18.75" x14ac:dyDescent="0.3">
      <c r="A32" s="25" t="s">
        <v>93</v>
      </c>
      <c r="B32" s="33" t="s">
        <v>87</v>
      </c>
      <c r="C32" s="26">
        <v>1200092360</v>
      </c>
      <c r="D32" s="34"/>
      <c r="E32" s="62">
        <f>E33</f>
        <v>259600</v>
      </c>
    </row>
    <row r="33" spans="1:5" ht="18.75" x14ac:dyDescent="0.3">
      <c r="A33" s="25" t="s">
        <v>53</v>
      </c>
      <c r="B33" s="33" t="s">
        <v>87</v>
      </c>
      <c r="C33" s="26">
        <v>1200092360</v>
      </c>
      <c r="D33" s="26">
        <v>800</v>
      </c>
      <c r="E33" s="62">
        <v>259600</v>
      </c>
    </row>
    <row r="34" spans="1:5" s="28" customFormat="1" ht="18.75" x14ac:dyDescent="0.3">
      <c r="A34" s="7" t="s">
        <v>67</v>
      </c>
      <c r="B34" s="30" t="s">
        <v>68</v>
      </c>
      <c r="C34" s="31"/>
      <c r="D34" s="31"/>
      <c r="E34" s="61">
        <f>E35</f>
        <v>56200</v>
      </c>
    </row>
    <row r="35" spans="1:5" ht="24.75" customHeight="1" x14ac:dyDescent="0.3">
      <c r="A35" s="44" t="s">
        <v>146</v>
      </c>
      <c r="B35" s="33" t="s">
        <v>70</v>
      </c>
      <c r="C35" s="48" t="s">
        <v>149</v>
      </c>
      <c r="D35" s="34"/>
      <c r="E35" s="62">
        <f>E36</f>
        <v>56200</v>
      </c>
    </row>
    <row r="36" spans="1:5" ht="24.75" customHeight="1" x14ac:dyDescent="0.3">
      <c r="A36" s="25" t="s">
        <v>69</v>
      </c>
      <c r="B36" s="33" t="s">
        <v>70</v>
      </c>
      <c r="C36" s="33" t="s">
        <v>150</v>
      </c>
      <c r="D36" s="34"/>
      <c r="E36" s="62">
        <f>E37</f>
        <v>56200</v>
      </c>
    </row>
    <row r="37" spans="1:5" ht="75" x14ac:dyDescent="0.3">
      <c r="A37" s="25" t="s">
        <v>54</v>
      </c>
      <c r="B37" s="33" t="s">
        <v>70</v>
      </c>
      <c r="C37" s="33" t="s">
        <v>150</v>
      </c>
      <c r="D37" s="34"/>
      <c r="E37" s="62">
        <f>SUM(E38:E39)</f>
        <v>56200</v>
      </c>
    </row>
    <row r="38" spans="1:5" ht="100.5" customHeight="1" x14ac:dyDescent="0.3">
      <c r="A38" s="25" t="s">
        <v>48</v>
      </c>
      <c r="B38" s="33" t="s">
        <v>70</v>
      </c>
      <c r="C38" s="33" t="s">
        <v>150</v>
      </c>
      <c r="D38" s="34">
        <v>100</v>
      </c>
      <c r="E38" s="62">
        <v>54556.97</v>
      </c>
    </row>
    <row r="39" spans="1:5" ht="36.75" customHeight="1" x14ac:dyDescent="0.3">
      <c r="A39" s="25" t="s">
        <v>52</v>
      </c>
      <c r="B39" s="33" t="s">
        <v>70</v>
      </c>
      <c r="C39" s="33" t="s">
        <v>150</v>
      </c>
      <c r="D39" s="34">
        <v>200</v>
      </c>
      <c r="E39" s="62">
        <v>1643.03</v>
      </c>
    </row>
    <row r="40" spans="1:5" s="28" customFormat="1" ht="41.25" customHeight="1" x14ac:dyDescent="0.3">
      <c r="A40" s="7" t="s">
        <v>71</v>
      </c>
      <c r="B40" s="30" t="s">
        <v>72</v>
      </c>
      <c r="C40" s="31"/>
      <c r="D40" s="31"/>
      <c r="E40" s="61">
        <f>E41</f>
        <v>158969.20000000001</v>
      </c>
    </row>
    <row r="41" spans="1:5" ht="18.75" x14ac:dyDescent="0.3">
      <c r="A41" s="25" t="s">
        <v>73</v>
      </c>
      <c r="B41" s="33" t="s">
        <v>74</v>
      </c>
      <c r="C41" s="34"/>
      <c r="D41" s="34"/>
      <c r="E41" s="62">
        <f>E42</f>
        <v>158969.20000000001</v>
      </c>
    </row>
    <row r="42" spans="1:5" ht="93.75" x14ac:dyDescent="0.3">
      <c r="A42" s="44" t="s">
        <v>115</v>
      </c>
      <c r="B42" s="33" t="s">
        <v>74</v>
      </c>
      <c r="C42" s="34">
        <v>1600000000</v>
      </c>
      <c r="D42" s="34"/>
      <c r="E42" s="62">
        <f>E43</f>
        <v>158969.20000000001</v>
      </c>
    </row>
    <row r="43" spans="1:5" ht="37.5" x14ac:dyDescent="0.3">
      <c r="A43" s="25" t="s">
        <v>55</v>
      </c>
      <c r="B43" s="33" t="s">
        <v>74</v>
      </c>
      <c r="C43" s="34">
        <v>1600024300</v>
      </c>
      <c r="D43" s="34"/>
      <c r="E43" s="62">
        <f>E44+E45</f>
        <v>158969.20000000001</v>
      </c>
    </row>
    <row r="44" spans="1:5" ht="95.25" customHeight="1" x14ac:dyDescent="0.3">
      <c r="A44" s="25" t="s">
        <v>48</v>
      </c>
      <c r="B44" s="33" t="s">
        <v>74</v>
      </c>
      <c r="C44" s="34">
        <v>1600024300</v>
      </c>
      <c r="D44" s="34">
        <v>100</v>
      </c>
      <c r="E44" s="62">
        <v>136258.66</v>
      </c>
    </row>
    <row r="45" spans="1:5" ht="37.5" x14ac:dyDescent="0.3">
      <c r="A45" s="25" t="s">
        <v>52</v>
      </c>
      <c r="B45" s="33" t="s">
        <v>74</v>
      </c>
      <c r="C45" s="34">
        <v>1600024300</v>
      </c>
      <c r="D45" s="34">
        <v>200</v>
      </c>
      <c r="E45" s="62">
        <v>22710.54</v>
      </c>
    </row>
    <row r="46" spans="1:5" s="28" customFormat="1" ht="18.75" x14ac:dyDescent="0.3">
      <c r="A46" s="7" t="s">
        <v>75</v>
      </c>
      <c r="B46" s="30" t="s">
        <v>76</v>
      </c>
      <c r="C46" s="31"/>
      <c r="D46" s="31"/>
      <c r="E46" s="61">
        <f>E47</f>
        <v>16695382.029999999</v>
      </c>
    </row>
    <row r="47" spans="1:5" ht="18.75" x14ac:dyDescent="0.3">
      <c r="A47" s="25" t="s">
        <v>56</v>
      </c>
      <c r="B47" s="33" t="s">
        <v>77</v>
      </c>
      <c r="C47" s="34"/>
      <c r="D47" s="34"/>
      <c r="E47" s="62">
        <f>E48</f>
        <v>16695382.029999999</v>
      </c>
    </row>
    <row r="48" spans="1:5" ht="81" customHeight="1" x14ac:dyDescent="0.3">
      <c r="A48" s="44" t="s">
        <v>116</v>
      </c>
      <c r="B48" s="33" t="s">
        <v>77</v>
      </c>
      <c r="C48" s="34">
        <v>2100000000</v>
      </c>
      <c r="D48" s="34"/>
      <c r="E48" s="62">
        <f>E49+E51+E53</f>
        <v>16695382.029999999</v>
      </c>
    </row>
    <row r="49" spans="1:5" ht="18.75" x14ac:dyDescent="0.3">
      <c r="A49" s="25" t="s">
        <v>56</v>
      </c>
      <c r="B49" s="33" t="s">
        <v>77</v>
      </c>
      <c r="C49" s="34">
        <v>2100003150</v>
      </c>
      <c r="D49" s="34"/>
      <c r="E49" s="62">
        <f>E50</f>
        <v>465000</v>
      </c>
    </row>
    <row r="50" spans="1:5" ht="37.5" x14ac:dyDescent="0.3">
      <c r="A50" s="25" t="s">
        <v>52</v>
      </c>
      <c r="B50" s="33" t="s">
        <v>77</v>
      </c>
      <c r="C50" s="34">
        <v>2100003150</v>
      </c>
      <c r="D50" s="34">
        <v>200</v>
      </c>
      <c r="E50" s="62">
        <v>465000</v>
      </c>
    </row>
    <row r="51" spans="1:5" ht="93.75" x14ac:dyDescent="0.3">
      <c r="A51" s="25" t="s">
        <v>57</v>
      </c>
      <c r="B51" s="33" t="s">
        <v>77</v>
      </c>
      <c r="C51" s="34">
        <v>21000074040</v>
      </c>
      <c r="D51" s="34"/>
      <c r="E51" s="62">
        <f>E52</f>
        <v>376110</v>
      </c>
    </row>
    <row r="52" spans="1:5" ht="37.5" x14ac:dyDescent="0.3">
      <c r="A52" s="25" t="s">
        <v>52</v>
      </c>
      <c r="B52" s="33" t="s">
        <v>77</v>
      </c>
      <c r="C52" s="34">
        <v>21000074040</v>
      </c>
      <c r="D52" s="34">
        <v>200</v>
      </c>
      <c r="E52" s="62">
        <v>376110</v>
      </c>
    </row>
    <row r="53" spans="1:5" ht="96.75" customHeight="1" x14ac:dyDescent="0.3">
      <c r="A53" s="25" t="s">
        <v>57</v>
      </c>
      <c r="B53" s="33" t="s">
        <v>77</v>
      </c>
      <c r="C53" s="34" t="s">
        <v>151</v>
      </c>
      <c r="D53" s="34"/>
      <c r="E53" s="62">
        <f>E54</f>
        <v>15854272.029999999</v>
      </c>
    </row>
    <row r="54" spans="1:5" ht="37.5" x14ac:dyDescent="0.3">
      <c r="A54" s="25" t="s">
        <v>52</v>
      </c>
      <c r="B54" s="33" t="s">
        <v>77</v>
      </c>
      <c r="C54" s="34" t="s">
        <v>151</v>
      </c>
      <c r="D54" s="34">
        <v>200</v>
      </c>
      <c r="E54" s="62">
        <v>15854272.029999999</v>
      </c>
    </row>
    <row r="55" spans="1:5" s="28" customFormat="1" ht="37.5" x14ac:dyDescent="0.3">
      <c r="A55" s="7" t="s">
        <v>78</v>
      </c>
      <c r="B55" s="30" t="s">
        <v>79</v>
      </c>
      <c r="C55" s="31"/>
      <c r="D55" s="31"/>
      <c r="E55" s="61">
        <f>E56</f>
        <v>546249.49</v>
      </c>
    </row>
    <row r="56" spans="1:5" ht="18.75" x14ac:dyDescent="0.3">
      <c r="A56" s="25" t="s">
        <v>80</v>
      </c>
      <c r="B56" s="33" t="s">
        <v>81</v>
      </c>
      <c r="C56" s="34"/>
      <c r="D56" s="34"/>
      <c r="E56" s="62">
        <f>E57+E59</f>
        <v>546249.49</v>
      </c>
    </row>
    <row r="57" spans="1:5" ht="93.75" x14ac:dyDescent="0.3">
      <c r="A57" s="35" t="s">
        <v>57</v>
      </c>
      <c r="B57" s="33" t="s">
        <v>81</v>
      </c>
      <c r="C57" s="34">
        <v>2000074040</v>
      </c>
      <c r="D57" s="34"/>
      <c r="E57" s="62">
        <f>E58</f>
        <v>123890</v>
      </c>
    </row>
    <row r="58" spans="1:5" ht="37.5" x14ac:dyDescent="0.3">
      <c r="A58" s="35" t="s">
        <v>52</v>
      </c>
      <c r="B58" s="33" t="s">
        <v>81</v>
      </c>
      <c r="C58" s="34">
        <v>2000074040</v>
      </c>
      <c r="D58" s="34">
        <v>200</v>
      </c>
      <c r="E58" s="62">
        <v>123890</v>
      </c>
    </row>
    <row r="59" spans="1:5" ht="37.5" x14ac:dyDescent="0.3">
      <c r="A59" s="35" t="s">
        <v>58</v>
      </c>
      <c r="B59" s="33" t="s">
        <v>81</v>
      </c>
      <c r="C59" s="34">
        <v>2000006050</v>
      </c>
      <c r="D59" s="34"/>
      <c r="E59" s="62">
        <f>SUM(E60:E62)</f>
        <v>422359.49</v>
      </c>
    </row>
    <row r="60" spans="1:5" ht="96.75" customHeight="1" x14ac:dyDescent="0.3">
      <c r="A60" s="35" t="s">
        <v>48</v>
      </c>
      <c r="B60" s="33" t="s">
        <v>81</v>
      </c>
      <c r="C60" s="34">
        <v>2000006050</v>
      </c>
      <c r="D60" s="34">
        <v>100</v>
      </c>
      <c r="E60" s="62">
        <v>159312.97</v>
      </c>
    </row>
    <row r="61" spans="1:5" ht="45.75" customHeight="1" x14ac:dyDescent="0.3">
      <c r="A61" s="25" t="s">
        <v>52</v>
      </c>
      <c r="B61" s="33" t="s">
        <v>81</v>
      </c>
      <c r="C61" s="34">
        <v>2000006050</v>
      </c>
      <c r="D61" s="34">
        <v>200</v>
      </c>
      <c r="E61" s="62">
        <v>244538.23999999999</v>
      </c>
    </row>
    <row r="62" spans="1:5" ht="18.75" x14ac:dyDescent="0.3">
      <c r="A62" s="25" t="s">
        <v>53</v>
      </c>
      <c r="B62" s="33" t="s">
        <v>81</v>
      </c>
      <c r="C62" s="34">
        <v>2000006050</v>
      </c>
      <c r="D62" s="34">
        <v>800</v>
      </c>
      <c r="E62" s="62">
        <v>18508.28</v>
      </c>
    </row>
    <row r="63" spans="1:5" ht="37.5" x14ac:dyDescent="0.3">
      <c r="A63" s="73" t="s">
        <v>162</v>
      </c>
      <c r="B63" s="30" t="s">
        <v>163</v>
      </c>
      <c r="C63" s="74"/>
      <c r="D63" s="75"/>
      <c r="E63" s="61">
        <f>E64+E67</f>
        <v>291000</v>
      </c>
    </row>
    <row r="64" spans="1:5" s="65" customFormat="1" ht="75" x14ac:dyDescent="0.3">
      <c r="A64" s="67" t="s">
        <v>152</v>
      </c>
      <c r="B64" s="33" t="s">
        <v>163</v>
      </c>
      <c r="C64" s="68" t="s">
        <v>153</v>
      </c>
      <c r="D64" s="69"/>
      <c r="E64" s="62">
        <v>91000</v>
      </c>
    </row>
    <row r="65" spans="1:5" ht="37.5" x14ac:dyDescent="0.3">
      <c r="A65" s="70" t="s">
        <v>154</v>
      </c>
      <c r="B65" s="33" t="s">
        <v>163</v>
      </c>
      <c r="C65" s="68" t="s">
        <v>155</v>
      </c>
      <c r="D65" s="71"/>
      <c r="E65" s="62">
        <f>E66</f>
        <v>91000</v>
      </c>
    </row>
    <row r="66" spans="1:5" ht="37.5" x14ac:dyDescent="0.3">
      <c r="A66" s="25" t="s">
        <v>52</v>
      </c>
      <c r="B66" s="33" t="s">
        <v>163</v>
      </c>
      <c r="C66" s="68" t="s">
        <v>155</v>
      </c>
      <c r="D66" s="71" t="s">
        <v>160</v>
      </c>
      <c r="E66" s="62">
        <v>91000</v>
      </c>
    </row>
    <row r="67" spans="1:5" s="65" customFormat="1" ht="112.5" x14ac:dyDescent="0.3">
      <c r="A67" s="44" t="s">
        <v>156</v>
      </c>
      <c r="B67" s="33" t="s">
        <v>163</v>
      </c>
      <c r="C67" s="68" t="s">
        <v>157</v>
      </c>
      <c r="D67" s="69"/>
      <c r="E67" s="62">
        <v>200000</v>
      </c>
    </row>
    <row r="68" spans="1:5" ht="37.5" x14ac:dyDescent="0.3">
      <c r="A68" s="70" t="s">
        <v>158</v>
      </c>
      <c r="B68" s="33" t="s">
        <v>163</v>
      </c>
      <c r="C68" s="68" t="s">
        <v>159</v>
      </c>
      <c r="D68" s="71"/>
      <c r="E68" s="62">
        <f>E69</f>
        <v>200000</v>
      </c>
    </row>
    <row r="69" spans="1:5" ht="37.5" x14ac:dyDescent="0.3">
      <c r="A69" s="25" t="s">
        <v>52</v>
      </c>
      <c r="B69" s="33" t="s">
        <v>163</v>
      </c>
      <c r="C69" s="68" t="s">
        <v>159</v>
      </c>
      <c r="D69" s="71" t="s">
        <v>160</v>
      </c>
      <c r="E69" s="62">
        <v>200000</v>
      </c>
    </row>
  </sheetData>
  <mergeCells count="5">
    <mergeCell ref="A7:E7"/>
    <mergeCell ref="A8:E8"/>
    <mergeCell ref="A9:E9"/>
    <mergeCell ref="A10:E10"/>
    <mergeCell ref="C4:E4"/>
  </mergeCells>
  <pageMargins left="0.82677165354330717" right="0.43307086614173229" top="0.27559055118110237" bottom="0.39370078740157483" header="0.27559055118110237" footer="0.51181102362204722"/>
  <pageSetup paperSize="9" scale="77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E5" sqref="E5"/>
    </sheetView>
  </sheetViews>
  <sheetFormatPr defaultRowHeight="15" x14ac:dyDescent="0.25"/>
  <cols>
    <col min="1" max="1" width="29.5703125" customWidth="1"/>
    <col min="2" max="2" width="40.140625" customWidth="1"/>
    <col min="3" max="3" width="15.42578125" customWidth="1"/>
  </cols>
  <sheetData>
    <row r="1" spans="1:3" s="51" customFormat="1" ht="15.75" x14ac:dyDescent="0.25">
      <c r="C1" s="52" t="s">
        <v>122</v>
      </c>
    </row>
    <row r="2" spans="1:3" s="51" customFormat="1" ht="15.75" x14ac:dyDescent="0.25">
      <c r="C2" s="52" t="s">
        <v>136</v>
      </c>
    </row>
    <row r="3" spans="1:3" s="51" customFormat="1" ht="15.75" x14ac:dyDescent="0.25">
      <c r="C3" s="52" t="s">
        <v>0</v>
      </c>
    </row>
    <row r="4" spans="1:3" s="51" customFormat="1" ht="15.75" x14ac:dyDescent="0.25">
      <c r="B4" s="94" t="str">
        <f>'Прил.3 по разд.'!$C$4</f>
        <v>от "30" апреля 2020 года №71</v>
      </c>
      <c r="C4" s="91"/>
    </row>
    <row r="5" spans="1:3" s="51" customFormat="1" ht="15.75" x14ac:dyDescent="0.25">
      <c r="C5" s="52" t="s">
        <v>123</v>
      </c>
    </row>
    <row r="6" spans="1:3" s="51" customFormat="1" ht="15.75" x14ac:dyDescent="0.25">
      <c r="C6" s="52" t="s">
        <v>137</v>
      </c>
    </row>
    <row r="7" spans="1:3" s="51" customFormat="1" ht="15.75" x14ac:dyDescent="0.25">
      <c r="C7" s="52" t="s">
        <v>139</v>
      </c>
    </row>
    <row r="8" spans="1:3" s="51" customFormat="1" ht="15.75" x14ac:dyDescent="0.25"/>
    <row r="9" spans="1:3" s="51" customFormat="1" ht="46.5" customHeight="1" x14ac:dyDescent="0.25">
      <c r="A9" s="90" t="s">
        <v>140</v>
      </c>
      <c r="B9" s="90"/>
      <c r="C9" s="90"/>
    </row>
    <row r="10" spans="1:3" s="51" customFormat="1" ht="15.75" x14ac:dyDescent="0.25"/>
    <row r="11" spans="1:3" s="51" customFormat="1" ht="15.75" x14ac:dyDescent="0.25"/>
    <row r="12" spans="1:3" s="51" customFormat="1" ht="141.75" x14ac:dyDescent="0.25">
      <c r="A12" s="53" t="s">
        <v>124</v>
      </c>
      <c r="B12" s="53" t="s">
        <v>125</v>
      </c>
      <c r="C12" s="53" t="s">
        <v>126</v>
      </c>
    </row>
    <row r="13" spans="1:3" s="51" customFormat="1" ht="15.75" x14ac:dyDescent="0.25">
      <c r="A13" s="54"/>
      <c r="B13" s="55" t="s">
        <v>127</v>
      </c>
      <c r="C13" s="56">
        <f>C14</f>
        <v>22850.160000000149</v>
      </c>
    </row>
    <row r="14" spans="1:3" s="51" customFormat="1" ht="66.75" customHeight="1" x14ac:dyDescent="0.25">
      <c r="A14" s="57">
        <v>791</v>
      </c>
      <c r="B14" s="54" t="s">
        <v>138</v>
      </c>
      <c r="C14" s="58">
        <f>C15</f>
        <v>22850.160000000149</v>
      </c>
    </row>
    <row r="15" spans="1:3" s="51" customFormat="1" ht="31.5" x14ac:dyDescent="0.25">
      <c r="A15" s="54" t="s">
        <v>128</v>
      </c>
      <c r="B15" s="54" t="s">
        <v>129</v>
      </c>
      <c r="C15" s="58">
        <f>C16</f>
        <v>22850.160000000149</v>
      </c>
    </row>
    <row r="16" spans="1:3" s="51" customFormat="1" ht="31.5" x14ac:dyDescent="0.25">
      <c r="A16" s="54" t="s">
        <v>130</v>
      </c>
      <c r="B16" s="54" t="s">
        <v>131</v>
      </c>
      <c r="C16" s="58">
        <f>C17+C18</f>
        <v>22850.160000000149</v>
      </c>
    </row>
    <row r="17" spans="1:4" s="51" customFormat="1" ht="47.25" x14ac:dyDescent="0.25">
      <c r="A17" s="54" t="s">
        <v>132</v>
      </c>
      <c r="B17" s="54" t="s">
        <v>133</v>
      </c>
      <c r="C17" s="58">
        <v>-20793602.27</v>
      </c>
      <c r="D17" s="59"/>
    </row>
    <row r="18" spans="1:4" s="51" customFormat="1" ht="47.25" x14ac:dyDescent="0.25">
      <c r="A18" s="54" t="s">
        <v>134</v>
      </c>
      <c r="B18" s="60" t="s">
        <v>135</v>
      </c>
      <c r="C18" s="58">
        <v>20816452.43</v>
      </c>
      <c r="D18" s="59"/>
    </row>
  </sheetData>
  <mergeCells count="2">
    <mergeCell ref="A9:C9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 источники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User1</cp:lastModifiedBy>
  <cp:lastPrinted>2020-05-13T11:15:09Z</cp:lastPrinted>
  <dcterms:created xsi:type="dcterms:W3CDTF">2017-05-11T09:49:56Z</dcterms:created>
  <dcterms:modified xsi:type="dcterms:W3CDTF">2020-05-13T11:16:27Z</dcterms:modified>
</cp:coreProperties>
</file>